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C:\Users\Willy.WKSL01\Documents\actif garden services 01102016\marketing\"/>
    </mc:Choice>
  </mc:AlternateContent>
  <bookViews>
    <workbookView xWindow="0" yWindow="0" windowWidth="22572" windowHeight="9072" xr2:uid="{00000000-000D-0000-FFFF-FFFF00000000}"/>
  </bookViews>
  <sheets>
    <sheet name="Blad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1" i="1" l="1"/>
  <c r="P61" i="1"/>
  <c r="Q56" i="1"/>
  <c r="P56" i="1"/>
  <c r="N50" i="1"/>
  <c r="M50" i="1"/>
  <c r="N44" i="1"/>
  <c r="M44" i="1"/>
  <c r="K36" i="1"/>
  <c r="K37" i="1" s="1"/>
  <c r="J36" i="1"/>
  <c r="J37" i="1" s="1"/>
  <c r="K29" i="1"/>
  <c r="J29" i="1"/>
  <c r="Q14" i="1"/>
  <c r="P14" i="1"/>
  <c r="N14" i="1"/>
  <c r="M14" i="1"/>
  <c r="K14" i="1"/>
  <c r="J14" i="1"/>
  <c r="Q12" i="1"/>
  <c r="N12" i="1"/>
  <c r="K12" i="1"/>
  <c r="P10" i="1"/>
  <c r="M10" i="1"/>
  <c r="J10" i="1"/>
  <c r="K38" i="1" l="1"/>
  <c r="J38" i="1"/>
  <c r="J30" i="1"/>
  <c r="J31" i="1" s="1"/>
  <c r="K30" i="1"/>
  <c r="K31" i="1" s="1"/>
  <c r="Q15" i="1"/>
  <c r="Q17" i="1" s="1"/>
  <c r="Q21" i="1" s="1"/>
  <c r="P15" i="1"/>
  <c r="P17" i="1" s="1"/>
  <c r="P21" i="1" s="1"/>
  <c r="N15" i="1"/>
  <c r="N17" i="1" s="1"/>
  <c r="M15" i="1"/>
  <c r="M17" i="1" s="1"/>
  <c r="K15" i="1"/>
  <c r="K17" i="1" s="1"/>
  <c r="K21" i="1" s="1"/>
  <c r="J15" i="1"/>
  <c r="J17" i="1" s="1"/>
  <c r="J21" i="1" s="1"/>
  <c r="I9" i="1"/>
  <c r="M46" i="1" l="1"/>
  <c r="M47" i="1" s="1"/>
  <c r="M48" i="1" s="1"/>
  <c r="M49" i="1" s="1"/>
  <c r="P57" i="1"/>
  <c r="P58" i="1" s="1"/>
  <c r="Q57" i="1"/>
  <c r="Q58" i="1" s="1"/>
  <c r="J22" i="1"/>
  <c r="J23" i="1" s="1"/>
  <c r="K23" i="1"/>
  <c r="N46" i="1"/>
  <c r="N47" i="1" s="1"/>
  <c r="N48" i="1" l="1"/>
  <c r="N49" i="1" s="1"/>
  <c r="Q59" i="1"/>
  <c r="Q60" i="1" s="1"/>
  <c r="K24" i="1"/>
  <c r="K25" i="1" s="1"/>
  <c r="J24" i="1"/>
  <c r="J25" i="1" s="1"/>
  <c r="P59" i="1"/>
  <c r="P60" i="1" s="1"/>
</calcChain>
</file>

<file path=xl/sharedStrings.xml><?xml version="1.0" encoding="utf-8"?>
<sst xmlns="http://schemas.openxmlformats.org/spreadsheetml/2006/main" count="67" uniqueCount="38">
  <si>
    <t>Kostberekening   winternazicht robotmaaier</t>
  </si>
  <si>
    <t xml:space="preserve">uitgangspunten: </t>
  </si>
  <si>
    <t>uurkost technieker  reinigen   3/4 uur zonder machine</t>
  </si>
  <si>
    <t>euro</t>
  </si>
  <si>
    <t>uurkost</t>
  </si>
  <si>
    <t>uurkost technieker onderhoud, update, afdrukken verslag 1/2 uur</t>
  </si>
  <si>
    <t>Formule 1</t>
  </si>
  <si>
    <t>receptie, teruggave, 1/4 uur</t>
  </si>
  <si>
    <t>verkoop btw inbegrepen</t>
  </si>
  <si>
    <t>BTW</t>
  </si>
  <si>
    <t>marge</t>
  </si>
  <si>
    <t>totaal excl btw</t>
  </si>
  <si>
    <t xml:space="preserve">kopen opslag-doos per toestel </t>
  </si>
  <si>
    <t>tussentijds opladen 1 x 10 min</t>
  </si>
  <si>
    <t>huur opslagruimte 45 euro/m²/jr</t>
  </si>
  <si>
    <t>3 toestel/m²/5md</t>
  </si>
  <si>
    <t>afschr 3 jaar</t>
  </si>
  <si>
    <t xml:space="preserve">technieker met voertuig gemiddeld 20min heen  20min terug </t>
  </si>
  <si>
    <t>technieker werk ter plaatse 1/2 uur</t>
  </si>
  <si>
    <t>garantiegevallen 1/20 dus daarvoor +5%</t>
  </si>
  <si>
    <t>afschrijving reinigingsapparaat  5.000/5 JAAR/300mach/jaar</t>
  </si>
  <si>
    <t>3 mesjes mits ingekocht per 600</t>
  </si>
  <si>
    <t>ijspellets per gereinigd toestel</t>
  </si>
  <si>
    <t>uurkost technieker reinigen met reinigingsmachine  1/3 uur</t>
  </si>
  <si>
    <t>met</t>
  </si>
  <si>
    <t>droogijs</t>
  </si>
  <si>
    <t>reiniger</t>
  </si>
  <si>
    <t xml:space="preserve">met </t>
  </si>
  <si>
    <t>droogijsreiniger</t>
  </si>
  <si>
    <t>zonder</t>
  </si>
  <si>
    <t>U wenst het goedkoop te houden</t>
  </si>
  <si>
    <r>
      <t xml:space="preserve">Formule 2  </t>
    </r>
    <r>
      <rPr>
        <b/>
        <sz val="11"/>
        <color theme="1"/>
        <rFont val="Calibri"/>
        <family val="2"/>
        <scheme val="minor"/>
      </rPr>
      <t xml:space="preserve">U wilt meer verdienen op dat winternazicht </t>
    </r>
  </si>
  <si>
    <t>uw kostprijs</t>
  </si>
  <si>
    <r>
      <t xml:space="preserve">Formule 3  </t>
    </r>
    <r>
      <rPr>
        <b/>
        <sz val="11"/>
        <color theme="1"/>
        <rFont val="Calibri"/>
        <family val="2"/>
        <scheme val="minor"/>
      </rPr>
      <t>U wilt heel veel verdienen op dat winternazicht</t>
    </r>
  </si>
  <si>
    <r>
      <t xml:space="preserve">Formule 4  </t>
    </r>
    <r>
      <rPr>
        <b/>
        <sz val="11"/>
        <color theme="1"/>
        <rFont val="Calibri"/>
        <family val="2"/>
        <scheme val="minor"/>
      </rPr>
      <t>U bied aan de klant aan om het toestel bij u te laten overwinteren</t>
    </r>
  </si>
  <si>
    <t>totaal gecombineerd met formule 2</t>
  </si>
  <si>
    <t xml:space="preserve">formule 5 </t>
  </si>
  <si>
    <r>
      <t xml:space="preserve">Formule 5  </t>
    </r>
    <r>
      <rPr>
        <b/>
        <sz val="11"/>
        <color theme="1"/>
        <rFont val="Calibri"/>
        <family val="2"/>
        <scheme val="minor"/>
      </rPr>
      <t xml:space="preserve">U bied aan de klant aan om de robot af te halen, te servicen, terug te brengen en meteen de installatie te controleren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</si>
</sst>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43" fontId="3" fillId="0" borderId="0" xfId="1" applyFont="1"/>
    <xf numFmtId="0" fontId="6" fillId="5" borderId="0" xfId="0" applyFont="1" applyFill="1"/>
    <xf numFmtId="43" fontId="6" fillId="5" borderId="0" xfId="1" applyFont="1" applyFill="1"/>
    <xf numFmtId="43" fontId="3" fillId="4" borderId="0" xfId="1" applyFont="1" applyFill="1"/>
    <xf numFmtId="43" fontId="3" fillId="2" borderId="0" xfId="1" applyFont="1" applyFill="1"/>
    <xf numFmtId="43" fontId="5" fillId="0" borderId="0" xfId="1" applyFont="1"/>
    <xf numFmtId="43" fontId="3" fillId="3" borderId="0" xfId="1" applyFont="1" applyFill="1"/>
    <xf numFmtId="43" fontId="6" fillId="0" borderId="0" xfId="1" applyFont="1"/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1"/>
  <sheetViews>
    <sheetView tabSelected="1" workbookViewId="0">
      <selection activeCell="R48" sqref="R48"/>
    </sheetView>
  </sheetViews>
  <sheetFormatPr defaultRowHeight="14.4" x14ac:dyDescent="0.3"/>
  <cols>
    <col min="1" max="7" width="8.88671875" style="1"/>
    <col min="8" max="8" width="22.44140625" style="1" customWidth="1"/>
    <col min="9" max="16384" width="8.88671875" style="1"/>
  </cols>
  <sheetData>
    <row r="1" spans="1:17" x14ac:dyDescent="0.3">
      <c r="A1" s="1" t="s">
        <v>0</v>
      </c>
      <c r="J1" s="1" t="s">
        <v>29</v>
      </c>
      <c r="K1" s="1" t="s">
        <v>24</v>
      </c>
      <c r="M1" s="1" t="s">
        <v>29</v>
      </c>
      <c r="N1" s="1" t="s">
        <v>27</v>
      </c>
      <c r="P1" s="1" t="s">
        <v>29</v>
      </c>
      <c r="Q1" s="1" t="s">
        <v>27</v>
      </c>
    </row>
    <row r="2" spans="1:17" x14ac:dyDescent="0.3">
      <c r="J2" s="1" t="s">
        <v>25</v>
      </c>
      <c r="K2" s="1" t="s">
        <v>25</v>
      </c>
      <c r="M2" s="1" t="s">
        <v>25</v>
      </c>
      <c r="N2" s="1" t="s">
        <v>28</v>
      </c>
      <c r="P2" s="1" t="s">
        <v>25</v>
      </c>
      <c r="Q2" s="1" t="s">
        <v>28</v>
      </c>
    </row>
    <row r="3" spans="1:17" x14ac:dyDescent="0.3">
      <c r="I3" s="1" t="s">
        <v>3</v>
      </c>
      <c r="J3" s="1" t="s">
        <v>26</v>
      </c>
      <c r="K3" s="1" t="s">
        <v>26</v>
      </c>
      <c r="M3" s="1" t="s">
        <v>26</v>
      </c>
      <c r="P3" s="1" t="s">
        <v>26</v>
      </c>
    </row>
    <row r="4" spans="1:17" x14ac:dyDescent="0.3">
      <c r="A4" s="1" t="s">
        <v>1</v>
      </c>
      <c r="D4" s="2" t="s">
        <v>21</v>
      </c>
      <c r="I4" s="1">
        <v>2</v>
      </c>
      <c r="J4" s="1">
        <v>2</v>
      </c>
      <c r="K4" s="1">
        <v>2</v>
      </c>
      <c r="M4" s="1">
        <v>2</v>
      </c>
      <c r="N4" s="1">
        <v>2</v>
      </c>
      <c r="P4" s="1">
        <v>2</v>
      </c>
      <c r="Q4" s="1">
        <v>2</v>
      </c>
    </row>
    <row r="6" spans="1:17" x14ac:dyDescent="0.3">
      <c r="D6" s="1" t="s">
        <v>20</v>
      </c>
      <c r="I6" s="1">
        <v>3.34</v>
      </c>
      <c r="K6" s="1">
        <v>3.34</v>
      </c>
      <c r="N6" s="1">
        <v>3.34</v>
      </c>
      <c r="Q6" s="1">
        <v>3.34</v>
      </c>
    </row>
    <row r="8" spans="1:17" x14ac:dyDescent="0.3">
      <c r="D8" s="1" t="s">
        <v>22</v>
      </c>
      <c r="I8" s="3">
        <v>6.5</v>
      </c>
      <c r="K8" s="1">
        <v>6.5</v>
      </c>
      <c r="N8" s="1">
        <v>6.5</v>
      </c>
      <c r="Q8" s="1">
        <v>6.5</v>
      </c>
    </row>
    <row r="9" spans="1:17" x14ac:dyDescent="0.3">
      <c r="I9" s="1">
        <f>SUM(I4:I8)</f>
        <v>11.84</v>
      </c>
    </row>
    <row r="10" spans="1:17" x14ac:dyDescent="0.3">
      <c r="A10" s="1" t="s">
        <v>4</v>
      </c>
      <c r="B10" s="1">
        <v>45</v>
      </c>
      <c r="D10" s="1" t="s">
        <v>2</v>
      </c>
      <c r="J10" s="1">
        <f>B10*0.75</f>
        <v>33.75</v>
      </c>
      <c r="M10" s="1">
        <f>B10*0.75</f>
        <v>33.75</v>
      </c>
      <c r="P10" s="1">
        <f>B10*0.75</f>
        <v>33.75</v>
      </c>
    </row>
    <row r="12" spans="1:17" x14ac:dyDescent="0.3">
      <c r="D12" s="1" t="s">
        <v>23</v>
      </c>
      <c r="K12" s="1">
        <f>B10*0.33</f>
        <v>14.850000000000001</v>
      </c>
      <c r="N12" s="1">
        <f>B10*0.33</f>
        <v>14.850000000000001</v>
      </c>
      <c r="Q12" s="1">
        <f>B10*0.33</f>
        <v>14.850000000000001</v>
      </c>
    </row>
    <row r="14" spans="1:17" x14ac:dyDescent="0.3">
      <c r="D14" s="1" t="s">
        <v>5</v>
      </c>
      <c r="J14" s="3">
        <f>B10*0.5</f>
        <v>22.5</v>
      </c>
      <c r="K14" s="3">
        <f>B10*0.5</f>
        <v>22.5</v>
      </c>
      <c r="M14" s="3">
        <f>B10*0.5</f>
        <v>22.5</v>
      </c>
      <c r="N14" s="3">
        <f>B10*0.5</f>
        <v>22.5</v>
      </c>
      <c r="P14" s="3">
        <f>B10*0.5</f>
        <v>22.5</v>
      </c>
      <c r="Q14" s="3">
        <f>B10*0.5</f>
        <v>22.5</v>
      </c>
    </row>
    <row r="15" spans="1:17" x14ac:dyDescent="0.3">
      <c r="J15" s="1">
        <f>SUM(J9:J14)</f>
        <v>56.25</v>
      </c>
      <c r="K15" s="1">
        <f>SUM(K9:K14)</f>
        <v>37.35</v>
      </c>
      <c r="M15" s="1">
        <f>SUM(M9:M14)</f>
        <v>56.25</v>
      </c>
      <c r="N15" s="1">
        <f>SUM(N9:N14)</f>
        <v>37.35</v>
      </c>
      <c r="P15" s="1">
        <f>SUM(P9:P14)</f>
        <v>56.25</v>
      </c>
      <c r="Q15" s="1">
        <f>SUM(Q9:Q14)</f>
        <v>37.35</v>
      </c>
    </row>
    <row r="16" spans="1:17" x14ac:dyDescent="0.3">
      <c r="D16" s="1" t="s">
        <v>7</v>
      </c>
      <c r="J16" s="3">
        <v>13.75</v>
      </c>
      <c r="K16" s="3">
        <v>13.75</v>
      </c>
      <c r="M16" s="3">
        <v>13.75</v>
      </c>
      <c r="N16" s="3">
        <v>13.75</v>
      </c>
      <c r="P16" s="3">
        <v>13.75</v>
      </c>
      <c r="Q16" s="3">
        <v>13.75</v>
      </c>
    </row>
    <row r="17" spans="1:17" x14ac:dyDescent="0.3">
      <c r="J17" s="1">
        <f>SUM(J15:J16)</f>
        <v>70</v>
      </c>
      <c r="K17" s="1">
        <f>SUM(K15:K16)</f>
        <v>51.1</v>
      </c>
      <c r="M17" s="1">
        <f>SUM(M15:M16)</f>
        <v>70</v>
      </c>
      <c r="N17" s="1">
        <f>SUM(N15:N16)</f>
        <v>51.1</v>
      </c>
      <c r="P17" s="1">
        <f>SUM(P15:P16)</f>
        <v>70</v>
      </c>
      <c r="Q17" s="1">
        <f>SUM(Q15:Q16)</f>
        <v>51.1</v>
      </c>
    </row>
    <row r="20" spans="1:17" x14ac:dyDescent="0.3">
      <c r="A20" s="1" t="s">
        <v>6</v>
      </c>
      <c r="B20" s="4" t="s">
        <v>30</v>
      </c>
      <c r="J20" s="3"/>
      <c r="K20" s="3"/>
      <c r="M20" s="3"/>
      <c r="N20" s="3"/>
      <c r="P20" s="3"/>
      <c r="Q20" s="3"/>
    </row>
    <row r="21" spans="1:17" x14ac:dyDescent="0.3">
      <c r="H21" s="1" t="s">
        <v>32</v>
      </c>
      <c r="J21" s="5">
        <f>SUM(J17:J20)</f>
        <v>70</v>
      </c>
      <c r="K21" s="5">
        <f>SUM(K17:K20)</f>
        <v>51.1</v>
      </c>
      <c r="P21" s="1">
        <f>SUM(P17:P20)</f>
        <v>70</v>
      </c>
      <c r="Q21" s="1">
        <f>SUM(Q17:Q20)</f>
        <v>51.1</v>
      </c>
    </row>
    <row r="22" spans="1:17" x14ac:dyDescent="0.3">
      <c r="D22" s="6" t="s">
        <v>10</v>
      </c>
      <c r="E22" s="6"/>
      <c r="F22" s="6"/>
      <c r="G22" s="6"/>
      <c r="H22" s="6"/>
      <c r="I22" s="6"/>
      <c r="J22" s="7">
        <f>J21*30%</f>
        <v>21</v>
      </c>
      <c r="K22" s="7">
        <v>30.71</v>
      </c>
    </row>
    <row r="23" spans="1:17" x14ac:dyDescent="0.3">
      <c r="D23" s="1" t="s">
        <v>11</v>
      </c>
      <c r="J23" s="8">
        <f>SUM(J21:J22)</f>
        <v>91</v>
      </c>
      <c r="K23" s="8">
        <f>SUM(K21:K22)</f>
        <v>81.81</v>
      </c>
    </row>
    <row r="24" spans="1:17" x14ac:dyDescent="0.3">
      <c r="D24" s="1" t="s">
        <v>9</v>
      </c>
      <c r="J24" s="5">
        <f>J23*21%</f>
        <v>19.11</v>
      </c>
      <c r="K24" s="5">
        <f>K23*21%</f>
        <v>17.180099999999999</v>
      </c>
    </row>
    <row r="25" spans="1:17" x14ac:dyDescent="0.3">
      <c r="D25" s="1" t="s">
        <v>8</v>
      </c>
      <c r="J25" s="9">
        <f>SUM(J23:J24)</f>
        <v>110.11</v>
      </c>
      <c r="K25" s="9">
        <f>SUM(K23:K24)</f>
        <v>98.990099999999998</v>
      </c>
    </row>
    <row r="26" spans="1:17" x14ac:dyDescent="0.3">
      <c r="J26" s="5"/>
      <c r="K26" s="5"/>
    </row>
    <row r="27" spans="1:17" x14ac:dyDescent="0.3">
      <c r="A27" s="1" t="s">
        <v>31</v>
      </c>
      <c r="H27" s="1" t="s">
        <v>32</v>
      </c>
      <c r="J27" s="5">
        <v>70</v>
      </c>
      <c r="K27" s="5">
        <v>51.1</v>
      </c>
    </row>
    <row r="28" spans="1:17" x14ac:dyDescent="0.3">
      <c r="D28" s="6" t="s">
        <v>10</v>
      </c>
      <c r="E28" s="6"/>
      <c r="F28" s="6"/>
      <c r="G28" s="6"/>
      <c r="H28" s="6"/>
      <c r="I28" s="6"/>
      <c r="J28" s="7">
        <v>40</v>
      </c>
      <c r="K28" s="7">
        <v>56.33</v>
      </c>
    </row>
    <row r="29" spans="1:17" x14ac:dyDescent="0.3">
      <c r="D29" s="1" t="s">
        <v>11</v>
      </c>
      <c r="J29" s="8">
        <f>SUM(J27:J28)</f>
        <v>110</v>
      </c>
      <c r="K29" s="8">
        <f>SUM(K27:K28)</f>
        <v>107.43</v>
      </c>
    </row>
    <row r="30" spans="1:17" x14ac:dyDescent="0.3">
      <c r="D30" s="1" t="s">
        <v>9</v>
      </c>
      <c r="J30" s="5">
        <f>J29*21%</f>
        <v>23.099999999999998</v>
      </c>
      <c r="K30" s="5">
        <f>K29*21%</f>
        <v>22.560300000000002</v>
      </c>
    </row>
    <row r="31" spans="1:17" x14ac:dyDescent="0.3">
      <c r="D31" s="1" t="s">
        <v>8</v>
      </c>
      <c r="J31" s="9">
        <f>SUM(J29:J30)</f>
        <v>133.1</v>
      </c>
      <c r="K31" s="9">
        <f>SUM(K29:K30)</f>
        <v>129.99030000000002</v>
      </c>
    </row>
    <row r="32" spans="1:17" x14ac:dyDescent="0.3">
      <c r="J32" s="5"/>
      <c r="K32" s="5"/>
    </row>
    <row r="33" spans="1:14" x14ac:dyDescent="0.3">
      <c r="A33" s="1" t="s">
        <v>33</v>
      </c>
      <c r="J33" s="5"/>
      <c r="K33" s="5"/>
    </row>
    <row r="34" spans="1:14" x14ac:dyDescent="0.3">
      <c r="H34" s="1" t="s">
        <v>32</v>
      </c>
      <c r="J34" s="5">
        <v>70</v>
      </c>
      <c r="K34" s="5">
        <v>51.1</v>
      </c>
    </row>
    <row r="35" spans="1:14" x14ac:dyDescent="0.3">
      <c r="D35" s="6" t="s">
        <v>10</v>
      </c>
      <c r="E35" s="6"/>
      <c r="F35" s="6"/>
      <c r="G35" s="6"/>
      <c r="H35" s="6"/>
      <c r="I35" s="6"/>
      <c r="J35" s="7">
        <v>60</v>
      </c>
      <c r="K35" s="7">
        <v>77</v>
      </c>
    </row>
    <row r="36" spans="1:14" x14ac:dyDescent="0.3">
      <c r="D36" s="1" t="s">
        <v>11</v>
      </c>
      <c r="J36" s="8">
        <f>SUM(J34:J35)</f>
        <v>130</v>
      </c>
      <c r="K36" s="8">
        <f>SUM(K34:K35)</f>
        <v>128.1</v>
      </c>
    </row>
    <row r="37" spans="1:14" x14ac:dyDescent="0.3">
      <c r="D37" s="1" t="s">
        <v>9</v>
      </c>
      <c r="J37" s="5">
        <f>J36*21%</f>
        <v>27.3</v>
      </c>
      <c r="K37" s="5">
        <f>K36*21%</f>
        <v>26.900999999999996</v>
      </c>
    </row>
    <row r="38" spans="1:14" x14ac:dyDescent="0.3">
      <c r="D38" s="1" t="s">
        <v>8</v>
      </c>
      <c r="J38" s="9">
        <f>SUM(J36:J37)</f>
        <v>157.30000000000001</v>
      </c>
      <c r="K38" s="9">
        <f>SUM(K36:K37)</f>
        <v>155.00099999999998</v>
      </c>
    </row>
    <row r="40" spans="1:14" x14ac:dyDescent="0.3">
      <c r="A40" s="1" t="s">
        <v>34</v>
      </c>
    </row>
    <row r="41" spans="1:14" x14ac:dyDescent="0.3">
      <c r="D41" s="1" t="s">
        <v>14</v>
      </c>
      <c r="H41" s="1" t="s">
        <v>15</v>
      </c>
      <c r="M41" s="5">
        <v>6.25</v>
      </c>
      <c r="N41" s="5">
        <v>6.25</v>
      </c>
    </row>
    <row r="42" spans="1:14" x14ac:dyDescent="0.3">
      <c r="D42" s="1" t="s">
        <v>12</v>
      </c>
      <c r="H42" s="1" t="s">
        <v>16</v>
      </c>
      <c r="M42" s="5">
        <v>4</v>
      </c>
      <c r="N42" s="5">
        <v>4</v>
      </c>
    </row>
    <row r="43" spans="1:14" x14ac:dyDescent="0.3">
      <c r="D43" s="1" t="s">
        <v>13</v>
      </c>
      <c r="M43" s="10">
        <v>5</v>
      </c>
      <c r="N43" s="10">
        <v>5</v>
      </c>
    </row>
    <row r="44" spans="1:14" x14ac:dyDescent="0.3">
      <c r="M44" s="5">
        <f>SUM(M41:M43)</f>
        <v>15.25</v>
      </c>
      <c r="N44" s="5">
        <f>SUM(N41:N43)</f>
        <v>15.25</v>
      </c>
    </row>
    <row r="45" spans="1:14" x14ac:dyDescent="0.3">
      <c r="M45" s="5"/>
      <c r="N45" s="5"/>
    </row>
    <row r="46" spans="1:14" x14ac:dyDescent="0.3">
      <c r="G46" s="1" t="s">
        <v>10</v>
      </c>
      <c r="M46" s="11">
        <f>M44*40%</f>
        <v>6.1000000000000005</v>
      </c>
      <c r="N46" s="11">
        <f>N44*40%</f>
        <v>6.1000000000000005</v>
      </c>
    </row>
    <row r="47" spans="1:14" x14ac:dyDescent="0.3">
      <c r="G47" s="1" t="s">
        <v>11</v>
      </c>
      <c r="M47" s="8">
        <f>SUM(M44:M46)</f>
        <v>21.35</v>
      </c>
      <c r="N47" s="8">
        <f>SUM(N44:N46)</f>
        <v>21.35</v>
      </c>
    </row>
    <row r="48" spans="1:14" x14ac:dyDescent="0.3">
      <c r="G48" s="1" t="s">
        <v>9</v>
      </c>
      <c r="M48" s="5">
        <f>M47*21%</f>
        <v>4.4835000000000003</v>
      </c>
      <c r="N48" s="5">
        <f>N47*21%</f>
        <v>4.4835000000000003</v>
      </c>
    </row>
    <row r="49" spans="1:17" x14ac:dyDescent="0.3">
      <c r="G49" s="1" t="s">
        <v>8</v>
      </c>
      <c r="M49" s="9">
        <f>SUM(M47:M48)</f>
        <v>25.833500000000001</v>
      </c>
      <c r="N49" s="9">
        <f>SUM(N47:N48)</f>
        <v>25.833500000000001</v>
      </c>
    </row>
    <row r="50" spans="1:17" x14ac:dyDescent="0.3">
      <c r="I50" s="4" t="s">
        <v>35</v>
      </c>
      <c r="J50" s="4"/>
      <c r="K50" s="4"/>
      <c r="L50" s="4"/>
      <c r="M50" s="12">
        <f>J31+M49</f>
        <v>158.93349999999998</v>
      </c>
      <c r="N50" s="12">
        <f>N49+K31</f>
        <v>155.82380000000001</v>
      </c>
    </row>
    <row r="51" spans="1:17" x14ac:dyDescent="0.3">
      <c r="I51" s="4"/>
      <c r="J51" s="4"/>
      <c r="K51" s="4"/>
      <c r="L51" s="4"/>
      <c r="M51" s="12"/>
      <c r="N51" s="12"/>
    </row>
    <row r="52" spans="1:17" x14ac:dyDescent="0.3">
      <c r="A52" s="1" t="s">
        <v>37</v>
      </c>
      <c r="I52" s="4"/>
      <c r="J52" s="4"/>
      <c r="K52" s="4"/>
      <c r="L52" s="4"/>
      <c r="M52" s="12"/>
      <c r="N52" s="12"/>
    </row>
    <row r="53" spans="1:17" x14ac:dyDescent="0.3">
      <c r="A53" s="1" t="s">
        <v>36</v>
      </c>
      <c r="D53" s="1" t="s">
        <v>17</v>
      </c>
      <c r="P53" s="5">
        <v>48</v>
      </c>
      <c r="Q53" s="5">
        <v>48</v>
      </c>
    </row>
    <row r="54" spans="1:17" x14ac:dyDescent="0.3">
      <c r="D54" s="1" t="s">
        <v>18</v>
      </c>
      <c r="P54" s="5">
        <v>25</v>
      </c>
      <c r="Q54" s="5">
        <v>25</v>
      </c>
    </row>
    <row r="55" spans="1:17" x14ac:dyDescent="0.3">
      <c r="D55" s="1" t="s">
        <v>19</v>
      </c>
      <c r="P55" s="10">
        <v>4</v>
      </c>
      <c r="Q55" s="10">
        <v>4</v>
      </c>
    </row>
    <row r="56" spans="1:17" x14ac:dyDescent="0.3">
      <c r="P56" s="5">
        <f>SUM(P53:P55)</f>
        <v>77</v>
      </c>
      <c r="Q56" s="5">
        <f>SUM(Q53:Q55)</f>
        <v>77</v>
      </c>
    </row>
    <row r="57" spans="1:17" x14ac:dyDescent="0.3">
      <c r="J57" s="1" t="s">
        <v>10</v>
      </c>
      <c r="P57" s="11">
        <f>P56*40%</f>
        <v>30.8</v>
      </c>
      <c r="Q57" s="11">
        <f>Q56*40%</f>
        <v>30.8</v>
      </c>
    </row>
    <row r="58" spans="1:17" x14ac:dyDescent="0.3">
      <c r="J58" s="1" t="s">
        <v>11</v>
      </c>
      <c r="P58" s="8">
        <f>SUM(P56:P57)</f>
        <v>107.8</v>
      </c>
      <c r="Q58" s="8">
        <f>SUM(Q56:Q57)</f>
        <v>107.8</v>
      </c>
    </row>
    <row r="59" spans="1:17" x14ac:dyDescent="0.3">
      <c r="J59" s="1" t="s">
        <v>9</v>
      </c>
      <c r="P59" s="5">
        <f>P58*21%</f>
        <v>22.637999999999998</v>
      </c>
      <c r="Q59" s="5">
        <f>Q58*21%</f>
        <v>22.637999999999998</v>
      </c>
    </row>
    <row r="60" spans="1:17" x14ac:dyDescent="0.3">
      <c r="J60" s="1" t="s">
        <v>8</v>
      </c>
      <c r="P60" s="9">
        <f>SUM(P58:P59)</f>
        <v>130.43799999999999</v>
      </c>
      <c r="Q60" s="9">
        <f>SUM(Q58:Q59)</f>
        <v>130.43799999999999</v>
      </c>
    </row>
    <row r="61" spans="1:17" x14ac:dyDescent="0.3">
      <c r="J61" s="4" t="s">
        <v>35</v>
      </c>
      <c r="K61" s="4"/>
      <c r="L61" s="4"/>
      <c r="M61" s="4"/>
      <c r="N61" s="4"/>
      <c r="O61" s="4"/>
      <c r="P61" s="12">
        <f>P60+J31</f>
        <v>263.53800000000001</v>
      </c>
      <c r="Q61" s="12">
        <f>Q60+K31</f>
        <v>260.42830000000004</v>
      </c>
    </row>
  </sheetData>
  <pageMargins left="0.7" right="0.7" top="0.75" bottom="0.75" header="0.3" footer="0.3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Willy Kempeneer</dc:creator>
  <cp:lastModifiedBy>Willy</cp:lastModifiedBy>
  <cp:lastPrinted>2017-10-12T15:15:17Z</cp:lastPrinted>
  <dcterms:created xsi:type="dcterms:W3CDTF">2016-09-30T13:35:49Z</dcterms:created>
  <dcterms:modified xsi:type="dcterms:W3CDTF">2017-10-12T15:16:55Z</dcterms:modified>
</cp:coreProperties>
</file>