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nne\Dropbox\1 ANADAS Comm.V\KEMPENEER JEAN NV\"/>
    </mc:Choice>
  </mc:AlternateContent>
  <xr:revisionPtr revIDLastSave="0" documentId="8_{B4F56967-9860-4417-AAAB-46E6077B0D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1" l="1"/>
  <c r="P14" i="1"/>
  <c r="N14" i="1"/>
  <c r="M14" i="1"/>
  <c r="K14" i="1"/>
  <c r="J14" i="1"/>
  <c r="P10" i="1"/>
  <c r="M10" i="1"/>
  <c r="J10" i="1"/>
  <c r="J15" i="1" l="1"/>
  <c r="Q15" i="1"/>
  <c r="N15" i="1"/>
  <c r="K15" i="1"/>
  <c r="P15" i="1"/>
  <c r="M15" i="1" l="1"/>
  <c r="M17" i="1" s="1"/>
  <c r="Q17" i="1"/>
  <c r="P17" i="1"/>
  <c r="N17" i="1"/>
  <c r="K17" i="1"/>
  <c r="J17" i="1"/>
  <c r="I9" i="1"/>
  <c r="N51" i="1" l="1"/>
  <c r="N55" i="1" s="1"/>
  <c r="N58" i="1" s="1"/>
  <c r="N59" i="1" s="1"/>
  <c r="N60" i="1" s="1"/>
  <c r="N40" i="1"/>
  <c r="N44" i="1" s="1"/>
  <c r="N47" i="1" s="1"/>
  <c r="K21" i="1"/>
  <c r="K27" i="1"/>
  <c r="K34" i="1"/>
  <c r="M40" i="1"/>
  <c r="M44" i="1" s="1"/>
  <c r="M46" i="1" s="1"/>
  <c r="M47" i="1" s="1"/>
  <c r="M48" i="1" s="1"/>
  <c r="M49" i="1" s="1"/>
  <c r="M51" i="1"/>
  <c r="M55" i="1" s="1"/>
  <c r="M58" i="1" s="1"/>
  <c r="M59" i="1" s="1"/>
  <c r="M60" i="1" s="1"/>
  <c r="J27" i="1"/>
  <c r="J21" i="1"/>
  <c r="J34" i="1"/>
  <c r="P21" i="1"/>
  <c r="P62" i="1"/>
  <c r="P66" i="1" s="1"/>
  <c r="P67" i="1" s="1"/>
  <c r="P68" i="1" s="1"/>
  <c r="Q21" i="1"/>
  <c r="Q62" i="1"/>
  <c r="Q66" i="1" s="1"/>
  <c r="Q68" i="1" s="1"/>
  <c r="J36" i="1" l="1"/>
  <c r="J22" i="1"/>
  <c r="J23" i="1" s="1"/>
  <c r="J24" i="1" s="1"/>
  <c r="J25" i="1" s="1"/>
  <c r="J29" i="1"/>
  <c r="J30" i="1" s="1"/>
  <c r="J31" i="1" s="1"/>
  <c r="K36" i="1"/>
  <c r="K23" i="1"/>
  <c r="K24" i="1" s="1"/>
  <c r="K25" i="1" s="1"/>
  <c r="K29" i="1"/>
  <c r="K30" i="1" s="1"/>
  <c r="K31" i="1" s="1"/>
  <c r="N48" i="1"/>
  <c r="N49" i="1" s="1"/>
  <c r="Q69" i="1"/>
  <c r="Q70" i="1" s="1"/>
  <c r="P69" i="1"/>
  <c r="P70" i="1" s="1"/>
  <c r="K37" i="1" l="1"/>
  <c r="K38" i="1" s="1"/>
  <c r="J37" i="1"/>
  <c r="J38" i="1" s="1"/>
</calcChain>
</file>

<file path=xl/sharedStrings.xml><?xml version="1.0" encoding="utf-8"?>
<sst xmlns="http://schemas.openxmlformats.org/spreadsheetml/2006/main" count="85" uniqueCount="45">
  <si>
    <t>euro</t>
  </si>
  <si>
    <t>Formule 1</t>
  </si>
  <si>
    <t>marge</t>
  </si>
  <si>
    <r>
      <t xml:space="preserve">Formule 2  </t>
    </r>
    <r>
      <rPr>
        <b/>
        <sz val="11"/>
        <color theme="1"/>
        <rFont val="Calibri"/>
        <family val="2"/>
        <scheme val="minor"/>
      </rPr>
      <t xml:space="preserve">U wilt meer verdienen op dat winternazicht </t>
    </r>
  </si>
  <si>
    <r>
      <t xml:space="preserve">Formule 3  </t>
    </r>
    <r>
      <rPr>
        <b/>
        <sz val="11"/>
        <color theme="1"/>
        <rFont val="Calibri"/>
        <family val="2"/>
        <scheme val="minor"/>
      </rPr>
      <t>U wilt heel veel verdienen op dat winternazicht</t>
    </r>
  </si>
  <si>
    <t>machine</t>
  </si>
  <si>
    <r>
      <t xml:space="preserve">Formule 4  </t>
    </r>
    <r>
      <rPr>
        <b/>
        <sz val="11"/>
        <color theme="1"/>
        <rFont val="Calibri"/>
        <family val="2"/>
        <scheme val="minor"/>
      </rPr>
      <t>U bied aan de klant aan om het toestel bij u te laten overwinteren</t>
    </r>
    <r>
      <rPr>
        <sz val="11"/>
        <color theme="1"/>
        <rFont val="Calibri"/>
        <family val="2"/>
        <scheme val="minor"/>
      </rPr>
      <t>, u wenst het goedkoop te houden</t>
    </r>
  </si>
  <si>
    <t>TOTAL SERVICE</t>
  </si>
  <si>
    <r>
      <t xml:space="preserve">Formule 5  </t>
    </r>
    <r>
      <rPr>
        <b/>
        <sz val="11"/>
        <color theme="1"/>
        <rFont val="Calibri"/>
        <family val="2"/>
        <scheme val="minor"/>
      </rPr>
      <t>U bied aan de klant aan om het toestel bij u te laten overwinteren</t>
    </r>
    <r>
      <rPr>
        <sz val="11"/>
        <color theme="1"/>
        <rFont val="Calibri"/>
        <family val="2"/>
        <scheme val="minor"/>
      </rPr>
      <t>, u wil meer verdienen</t>
    </r>
  </si>
  <si>
    <r>
      <t xml:space="preserve">Formule 6:   </t>
    </r>
    <r>
      <rPr>
        <b/>
        <sz val="11"/>
        <color theme="1"/>
        <rFont val="Calibri"/>
        <family val="2"/>
        <scheme val="minor"/>
      </rPr>
      <t xml:space="preserve">U bied aan de klant aan om de robot af te halen, te servicen, terug te brengen en meteen de installatie te controleren </t>
    </r>
  </si>
  <si>
    <t>Calculation cout d'entretien d'hiver de robot de tonte</t>
  </si>
  <si>
    <t>avec proposition de calculation de marge</t>
  </si>
  <si>
    <t>Points de départ</t>
  </si>
  <si>
    <t>3 lames, achetés par 300</t>
  </si>
  <si>
    <t>sans</t>
  </si>
  <si>
    <t>à laver</t>
  </si>
  <si>
    <t xml:space="preserve">avec </t>
  </si>
  <si>
    <t xml:space="preserve">machine </t>
  </si>
  <si>
    <t>amortissement machine à laver robots  7000/5 ans/300mach/an</t>
  </si>
  <si>
    <t>consommation par robot</t>
  </si>
  <si>
    <t>produit+ eau par robot</t>
  </si>
  <si>
    <t>main d'oeuvre</t>
  </si>
  <si>
    <t>cout de technicien qui lave le robot 3/4 heures</t>
  </si>
  <si>
    <t>cout de technicien pour laver un robot avec la laveuse  5 minutes (40 euro/heure tout compris)</t>
  </si>
  <si>
    <t>cout de technicien  (à40€) entretien, update, imprimer rapport 0,5 heures</t>
  </si>
  <si>
    <t>réception, rendre robot au client, 1/4 heure</t>
  </si>
  <si>
    <t>Vous voulez une formule bon marché</t>
  </si>
  <si>
    <t>total hors TVA</t>
  </si>
  <si>
    <t>TVA</t>
  </si>
  <si>
    <t>Cout au client</t>
  </si>
  <si>
    <t>Vous voulez gagner plus à cet entretien</t>
  </si>
  <si>
    <t>Vous voulez gagner encore plus à cet entretien</t>
  </si>
  <si>
    <t xml:space="preserve">votre cout </t>
  </si>
  <si>
    <t>Vous présentez la formule avec hivernage, en tenant un prix bas</t>
  </si>
  <si>
    <t>location entrepôt 45 euro/m²/an</t>
  </si>
  <si>
    <t>3 robots/m²/5md</t>
  </si>
  <si>
    <t xml:space="preserve">achat de rayonnage, boxes </t>
  </si>
  <si>
    <t>amortir sur 3 ans</t>
  </si>
  <si>
    <t>Recharge avant de rendre le robot, 10 min</t>
  </si>
  <si>
    <t>Vous proposez au client d'aller chercher le robot, de le ramener et contrôler l'installation</t>
  </si>
  <si>
    <t xml:space="preserve">technicien avec véhicule en moyenne 20min aller  20min retour </t>
  </si>
  <si>
    <t>technicien sur place 1/2 uur</t>
  </si>
  <si>
    <t>Cas de garantie 1/20 à prévoir +5%</t>
  </si>
  <si>
    <t>prix/heure</t>
  </si>
  <si>
    <t>temps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</si>
</sst>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7" fillId="5" borderId="0" xfId="0" applyFont="1" applyFill="1" applyProtection="1">
      <protection locked="0"/>
    </xf>
    <xf numFmtId="0" fontId="7" fillId="6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4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6" fillId="0" borderId="0" xfId="0" applyFont="1" applyProtection="1">
      <protection locked="0"/>
    </xf>
    <xf numFmtId="43" fontId="6" fillId="0" borderId="0" xfId="1" applyFont="1" applyProtection="1">
      <protection locked="0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43" fontId="3" fillId="0" borderId="0" xfId="1" applyFont="1" applyProtection="1">
      <protection hidden="1"/>
    </xf>
    <xf numFmtId="0" fontId="6" fillId="4" borderId="0" xfId="0" applyFont="1" applyFill="1" applyProtection="1">
      <protection hidden="1"/>
    </xf>
    <xf numFmtId="43" fontId="6" fillId="4" borderId="0" xfId="1" applyFont="1" applyFill="1" applyProtection="1">
      <protection hidden="1"/>
    </xf>
    <xf numFmtId="43" fontId="3" fillId="3" borderId="0" xfId="1" applyFont="1" applyFill="1" applyProtection="1">
      <protection hidden="1"/>
    </xf>
    <xf numFmtId="43" fontId="3" fillId="2" borderId="0" xfId="1" applyFont="1" applyFill="1" applyProtection="1">
      <protection hidden="1"/>
    </xf>
    <xf numFmtId="43" fontId="5" fillId="0" borderId="0" xfId="1" applyFont="1" applyProtection="1">
      <protection hidden="1"/>
    </xf>
    <xf numFmtId="0" fontId="3" fillId="4" borderId="0" xfId="0" applyFont="1" applyFill="1" applyProtection="1">
      <protection hidden="1"/>
    </xf>
    <xf numFmtId="43" fontId="3" fillId="4" borderId="0" xfId="1" applyFont="1" applyFill="1" applyProtection="1">
      <protection hidden="1"/>
    </xf>
    <xf numFmtId="0" fontId="6" fillId="0" borderId="0" xfId="0" applyFont="1" applyProtection="1">
      <protection hidden="1"/>
    </xf>
    <xf numFmtId="43" fontId="6" fillId="0" borderId="0" xfId="1" applyFont="1" applyProtection="1">
      <protection hidden="1"/>
    </xf>
    <xf numFmtId="0" fontId="0" fillId="0" borderId="0" xfId="0" applyFont="1" applyProtection="1">
      <protection hidden="1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tabSelected="1" workbookViewId="0">
      <selection activeCell="C14" sqref="C14"/>
    </sheetView>
  </sheetViews>
  <sheetFormatPr defaultColWidth="8.85546875" defaultRowHeight="15" x14ac:dyDescent="0.25"/>
  <cols>
    <col min="1" max="2" width="14.85546875" style="4" customWidth="1"/>
    <col min="3" max="7" width="8.85546875" style="4"/>
    <col min="8" max="8" width="22.42578125" style="4" customWidth="1"/>
    <col min="9" max="16384" width="8.85546875" style="4"/>
  </cols>
  <sheetData>
    <row r="1" spans="1:17" x14ac:dyDescent="0.25">
      <c r="A1" s="3" t="s">
        <v>10</v>
      </c>
      <c r="J1" s="5" t="s">
        <v>14</v>
      </c>
      <c r="K1" s="5" t="s">
        <v>16</v>
      </c>
      <c r="M1" s="5" t="s">
        <v>14</v>
      </c>
      <c r="N1" s="5" t="s">
        <v>16</v>
      </c>
      <c r="P1" s="5" t="s">
        <v>14</v>
      </c>
      <c r="Q1" s="5" t="s">
        <v>16</v>
      </c>
    </row>
    <row r="2" spans="1:17" x14ac:dyDescent="0.25">
      <c r="B2" s="5" t="s">
        <v>11</v>
      </c>
      <c r="J2" s="5" t="s">
        <v>5</v>
      </c>
      <c r="K2" s="5" t="s">
        <v>17</v>
      </c>
      <c r="M2" s="5" t="s">
        <v>5</v>
      </c>
      <c r="N2" s="5" t="s">
        <v>17</v>
      </c>
      <c r="P2" s="5" t="s">
        <v>5</v>
      </c>
      <c r="Q2" s="5" t="s">
        <v>17</v>
      </c>
    </row>
    <row r="3" spans="1:17" x14ac:dyDescent="0.25">
      <c r="I3" s="4" t="s">
        <v>0</v>
      </c>
      <c r="J3" s="5" t="s">
        <v>15</v>
      </c>
      <c r="K3" s="5" t="s">
        <v>15</v>
      </c>
      <c r="M3" s="5" t="s">
        <v>15</v>
      </c>
      <c r="N3" s="5" t="s">
        <v>15</v>
      </c>
      <c r="P3" s="5" t="s">
        <v>15</v>
      </c>
      <c r="Q3" s="5" t="s">
        <v>15</v>
      </c>
    </row>
    <row r="4" spans="1:17" x14ac:dyDescent="0.25">
      <c r="A4" s="5" t="s">
        <v>12</v>
      </c>
      <c r="D4" s="6" t="s">
        <v>13</v>
      </c>
      <c r="I4" s="13">
        <v>2</v>
      </c>
      <c r="J4" s="13">
        <v>2</v>
      </c>
      <c r="K4" s="13">
        <v>2</v>
      </c>
      <c r="L4" s="13"/>
      <c r="M4" s="13">
        <v>2</v>
      </c>
      <c r="N4" s="13">
        <v>2</v>
      </c>
      <c r="O4" s="13"/>
      <c r="P4" s="13">
        <v>2</v>
      </c>
      <c r="Q4" s="13">
        <v>2</v>
      </c>
    </row>
    <row r="5" spans="1:17" x14ac:dyDescent="0.25"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D6" s="5" t="s">
        <v>18</v>
      </c>
      <c r="I6" s="13">
        <v>4.67</v>
      </c>
      <c r="J6" s="13"/>
      <c r="K6" s="13">
        <v>4.67</v>
      </c>
      <c r="L6" s="13"/>
      <c r="M6" s="13"/>
      <c r="N6" s="13">
        <v>4.67</v>
      </c>
      <c r="O6" s="13"/>
      <c r="P6" s="13"/>
      <c r="Q6" s="13">
        <v>4.67</v>
      </c>
    </row>
    <row r="7" spans="1:17" x14ac:dyDescent="0.25">
      <c r="D7" s="5" t="s">
        <v>19</v>
      </c>
      <c r="I7" s="13">
        <v>0.06</v>
      </c>
      <c r="J7" s="13"/>
      <c r="K7" s="13">
        <v>0.06</v>
      </c>
      <c r="L7" s="13"/>
      <c r="M7" s="13"/>
      <c r="N7" s="13">
        <v>0.06</v>
      </c>
      <c r="O7" s="13"/>
      <c r="P7" s="13"/>
      <c r="Q7" s="13">
        <v>0.06</v>
      </c>
    </row>
    <row r="8" spans="1:17" x14ac:dyDescent="0.25">
      <c r="D8" s="5" t="s">
        <v>20</v>
      </c>
      <c r="I8" s="14">
        <v>0.09</v>
      </c>
      <c r="J8" s="13"/>
      <c r="K8" s="13">
        <v>0.09</v>
      </c>
      <c r="L8" s="13"/>
      <c r="M8" s="13"/>
      <c r="N8" s="13">
        <v>0.09</v>
      </c>
      <c r="O8" s="13"/>
      <c r="P8" s="13"/>
      <c r="Q8" s="13">
        <v>0.09</v>
      </c>
    </row>
    <row r="9" spans="1:17" x14ac:dyDescent="0.25">
      <c r="B9" s="7" t="s">
        <v>43</v>
      </c>
      <c r="C9" s="7" t="s">
        <v>44</v>
      </c>
      <c r="I9" s="13">
        <f>SUM(I4:I8)</f>
        <v>6.8199999999999994</v>
      </c>
      <c r="J9" s="13"/>
      <c r="K9" s="13"/>
      <c r="L9" s="13"/>
      <c r="M9" s="13"/>
      <c r="N9" s="13"/>
      <c r="O9" s="13"/>
      <c r="P9" s="13"/>
      <c r="Q9" s="13"/>
    </row>
    <row r="10" spans="1:17" ht="15.75" x14ac:dyDescent="0.25">
      <c r="A10" s="5" t="s">
        <v>21</v>
      </c>
      <c r="B10" s="1">
        <v>40</v>
      </c>
      <c r="C10" s="2">
        <v>0.75</v>
      </c>
      <c r="D10" s="5" t="s">
        <v>22</v>
      </c>
      <c r="I10" s="13"/>
      <c r="J10" s="13">
        <f>B10*C10</f>
        <v>30</v>
      </c>
      <c r="K10" s="13"/>
      <c r="L10" s="13"/>
      <c r="M10" s="13">
        <f>B10*C10</f>
        <v>30</v>
      </c>
      <c r="N10" s="13"/>
      <c r="O10" s="13"/>
      <c r="P10" s="13">
        <f>B10*C10</f>
        <v>30</v>
      </c>
      <c r="Q10" s="13"/>
    </row>
    <row r="11" spans="1:17" ht="15.75" x14ac:dyDescent="0.25">
      <c r="B11" s="8"/>
      <c r="C11" s="8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 x14ac:dyDescent="0.25">
      <c r="B12" s="8"/>
      <c r="C12" s="8"/>
      <c r="D12" s="5" t="s">
        <v>23</v>
      </c>
      <c r="I12" s="13"/>
      <c r="J12" s="13"/>
      <c r="K12" s="13">
        <v>3.33</v>
      </c>
      <c r="L12" s="13"/>
      <c r="M12" s="13"/>
      <c r="N12" s="13">
        <v>3.33</v>
      </c>
      <c r="O12" s="13"/>
      <c r="P12" s="13"/>
      <c r="Q12" s="13">
        <v>3.33</v>
      </c>
    </row>
    <row r="13" spans="1:17" ht="15.75" x14ac:dyDescent="0.25">
      <c r="B13" s="8"/>
      <c r="C13" s="8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.75" x14ac:dyDescent="0.25">
      <c r="B14" s="8"/>
      <c r="C14" s="2">
        <v>0.5</v>
      </c>
      <c r="D14" s="5" t="s">
        <v>24</v>
      </c>
      <c r="I14" s="13"/>
      <c r="J14" s="14">
        <f>B10*C14</f>
        <v>20</v>
      </c>
      <c r="K14" s="14">
        <f>B10*C14</f>
        <v>20</v>
      </c>
      <c r="L14" s="13"/>
      <c r="M14" s="14">
        <f>B10*C14</f>
        <v>20</v>
      </c>
      <c r="N14" s="14">
        <f>B10*C14</f>
        <v>20</v>
      </c>
      <c r="O14" s="13"/>
      <c r="P14" s="14">
        <f>B10*C14</f>
        <v>20</v>
      </c>
      <c r="Q14" s="14">
        <f>B10*C14</f>
        <v>20</v>
      </c>
    </row>
    <row r="15" spans="1:17" x14ac:dyDescent="0.25">
      <c r="I15" s="13"/>
      <c r="J15" s="13">
        <f>SUM(J4:J14)</f>
        <v>52</v>
      </c>
      <c r="K15" s="13">
        <f>SUM(K4:K14)</f>
        <v>30.15</v>
      </c>
      <c r="L15" s="13"/>
      <c r="M15" s="13">
        <f>SUM(M4:M14)</f>
        <v>52</v>
      </c>
      <c r="N15" s="13">
        <f>SUM(N4:N14)</f>
        <v>30.15</v>
      </c>
      <c r="O15" s="13"/>
      <c r="P15" s="13">
        <f>SUM(P4:P14)</f>
        <v>52</v>
      </c>
      <c r="Q15" s="13">
        <f>SUM(Q4:Q14)</f>
        <v>30.15</v>
      </c>
    </row>
    <row r="16" spans="1:17" x14ac:dyDescent="0.25">
      <c r="D16" s="5" t="s">
        <v>25</v>
      </c>
      <c r="I16" s="13"/>
      <c r="J16" s="14">
        <v>13.75</v>
      </c>
      <c r="K16" s="14">
        <v>13.75</v>
      </c>
      <c r="L16" s="13"/>
      <c r="M16" s="14">
        <v>13.75</v>
      </c>
      <c r="N16" s="14">
        <v>13.75</v>
      </c>
      <c r="O16" s="13"/>
      <c r="P16" s="14">
        <v>13.75</v>
      </c>
      <c r="Q16" s="14">
        <v>13.75</v>
      </c>
    </row>
    <row r="17" spans="1:17" x14ac:dyDescent="0.25">
      <c r="I17" s="13"/>
      <c r="J17" s="13">
        <f>SUM(J15:J16)</f>
        <v>65.75</v>
      </c>
      <c r="K17" s="13">
        <f>SUM(K15:K16)</f>
        <v>43.9</v>
      </c>
      <c r="L17" s="13"/>
      <c r="M17" s="13">
        <f>SUM(M15:M16)</f>
        <v>65.75</v>
      </c>
      <c r="N17" s="13">
        <f>SUM(N15:N16)</f>
        <v>43.9</v>
      </c>
      <c r="O17" s="13"/>
      <c r="P17" s="13">
        <f>SUM(P15:P16)</f>
        <v>65.75</v>
      </c>
      <c r="Q17" s="13">
        <f>SUM(Q15:Q16)</f>
        <v>43.9</v>
      </c>
    </row>
    <row r="18" spans="1:17" x14ac:dyDescent="0.25">
      <c r="I18" s="13"/>
      <c r="J18" s="13"/>
      <c r="K18" s="13"/>
      <c r="L18" s="13"/>
      <c r="M18" s="13"/>
      <c r="N18" s="13"/>
      <c r="O18" s="13"/>
      <c r="P18" s="13"/>
      <c r="Q18" s="13"/>
    </row>
    <row r="19" spans="1:17" x14ac:dyDescent="0.25">
      <c r="I19" s="13"/>
      <c r="J19" s="13"/>
      <c r="K19" s="13"/>
      <c r="L19" s="13"/>
      <c r="M19" s="13"/>
      <c r="N19" s="13"/>
      <c r="O19" s="13"/>
      <c r="P19" s="13"/>
      <c r="Q19" s="13"/>
    </row>
    <row r="20" spans="1:17" x14ac:dyDescent="0.25">
      <c r="A20" s="4" t="s">
        <v>1</v>
      </c>
      <c r="B20" s="3" t="s">
        <v>26</v>
      </c>
      <c r="I20" s="13"/>
      <c r="J20" s="14"/>
      <c r="K20" s="14"/>
      <c r="L20" s="13"/>
      <c r="M20" s="14"/>
      <c r="N20" s="14"/>
      <c r="O20" s="13"/>
      <c r="P20" s="14"/>
      <c r="Q20" s="14"/>
    </row>
    <row r="21" spans="1:17" x14ac:dyDescent="0.25">
      <c r="H21" s="5" t="s">
        <v>32</v>
      </c>
      <c r="I21" s="13"/>
      <c r="J21" s="15">
        <f>J17</f>
        <v>65.75</v>
      </c>
      <c r="K21" s="15">
        <f>K17</f>
        <v>43.9</v>
      </c>
      <c r="L21" s="13"/>
      <c r="M21" s="13"/>
      <c r="N21" s="13"/>
      <c r="O21" s="13"/>
      <c r="P21" s="13">
        <f>SUM(P17:P20)</f>
        <v>65.75</v>
      </c>
      <c r="Q21" s="13">
        <f>SUM(Q17:Q20)</f>
        <v>43.9</v>
      </c>
    </row>
    <row r="22" spans="1:17" x14ac:dyDescent="0.25">
      <c r="D22" s="9" t="s">
        <v>2</v>
      </c>
      <c r="E22" s="9"/>
      <c r="F22" s="9"/>
      <c r="G22" s="9"/>
      <c r="H22" s="9"/>
      <c r="I22" s="16"/>
      <c r="J22" s="17">
        <f>J21*30%</f>
        <v>19.724999999999998</v>
      </c>
      <c r="K22" s="17">
        <v>30.71</v>
      </c>
      <c r="L22" s="13"/>
      <c r="M22" s="13"/>
      <c r="N22" s="13"/>
      <c r="O22" s="13"/>
      <c r="P22" s="13"/>
      <c r="Q22" s="13"/>
    </row>
    <row r="23" spans="1:17" x14ac:dyDescent="0.25">
      <c r="D23" s="5" t="s">
        <v>27</v>
      </c>
      <c r="I23" s="13"/>
      <c r="J23" s="18">
        <f>SUM(J21:J22)</f>
        <v>85.474999999999994</v>
      </c>
      <c r="K23" s="18">
        <f>SUM(K21:K22)</f>
        <v>74.61</v>
      </c>
      <c r="L23" s="13"/>
      <c r="M23" s="13"/>
      <c r="N23" s="13"/>
      <c r="O23" s="13"/>
      <c r="P23" s="13"/>
      <c r="Q23" s="13"/>
    </row>
    <row r="24" spans="1:17" x14ac:dyDescent="0.25">
      <c r="D24" s="5" t="s">
        <v>28</v>
      </c>
      <c r="I24" s="13"/>
      <c r="J24" s="15">
        <f>J23*21%</f>
        <v>17.949749999999998</v>
      </c>
      <c r="K24" s="15">
        <f>K23*21%</f>
        <v>15.668099999999999</v>
      </c>
      <c r="L24" s="13"/>
      <c r="M24" s="13"/>
      <c r="N24" s="13"/>
      <c r="O24" s="13"/>
      <c r="P24" s="13"/>
      <c r="Q24" s="13"/>
    </row>
    <row r="25" spans="1:17" x14ac:dyDescent="0.25">
      <c r="D25" s="5" t="s">
        <v>29</v>
      </c>
      <c r="I25" s="13"/>
      <c r="J25" s="19">
        <f>SUM(J23:J24)</f>
        <v>103.42474999999999</v>
      </c>
      <c r="K25" s="19">
        <f>SUM(K23:K24)</f>
        <v>90.278099999999995</v>
      </c>
      <c r="L25" s="13"/>
      <c r="M25" s="13"/>
      <c r="N25" s="13"/>
      <c r="O25" s="13"/>
      <c r="P25" s="13"/>
      <c r="Q25" s="13"/>
    </row>
    <row r="26" spans="1:17" x14ac:dyDescent="0.25">
      <c r="I26" s="13"/>
      <c r="J26" s="15"/>
      <c r="K26" s="15"/>
      <c r="L26" s="13"/>
      <c r="M26" s="13"/>
      <c r="N26" s="13"/>
      <c r="O26" s="13"/>
      <c r="P26" s="13"/>
      <c r="Q26" s="13"/>
    </row>
    <row r="27" spans="1:17" x14ac:dyDescent="0.25">
      <c r="A27" s="4" t="s">
        <v>3</v>
      </c>
      <c r="B27" s="5" t="s">
        <v>30</v>
      </c>
      <c r="H27" s="5" t="s">
        <v>32</v>
      </c>
      <c r="I27" s="13"/>
      <c r="J27" s="15">
        <f>J17</f>
        <v>65.75</v>
      </c>
      <c r="K27" s="15">
        <f>K17</f>
        <v>43.9</v>
      </c>
      <c r="L27" s="13"/>
      <c r="M27" s="13"/>
      <c r="N27" s="13"/>
      <c r="O27" s="13"/>
      <c r="P27" s="13"/>
      <c r="Q27" s="13"/>
    </row>
    <row r="28" spans="1:17" x14ac:dyDescent="0.25">
      <c r="D28" s="9" t="s">
        <v>2</v>
      </c>
      <c r="E28" s="9"/>
      <c r="F28" s="9"/>
      <c r="G28" s="9"/>
      <c r="H28" s="9"/>
      <c r="I28" s="16"/>
      <c r="J28" s="17">
        <v>40</v>
      </c>
      <c r="K28" s="17">
        <v>56.33</v>
      </c>
      <c r="L28" s="13"/>
      <c r="M28" s="13"/>
      <c r="N28" s="13"/>
      <c r="O28" s="13"/>
      <c r="P28" s="13"/>
      <c r="Q28" s="13"/>
    </row>
    <row r="29" spans="1:17" x14ac:dyDescent="0.25">
      <c r="D29" s="5" t="s">
        <v>27</v>
      </c>
      <c r="I29" s="13"/>
      <c r="J29" s="18">
        <f>SUM(J27:J28)</f>
        <v>105.75</v>
      </c>
      <c r="K29" s="18">
        <f>SUM(K27:K28)</f>
        <v>100.22999999999999</v>
      </c>
      <c r="L29" s="13"/>
      <c r="M29" s="13"/>
      <c r="N29" s="13"/>
      <c r="O29" s="13"/>
      <c r="P29" s="13"/>
      <c r="Q29" s="13"/>
    </row>
    <row r="30" spans="1:17" x14ac:dyDescent="0.25">
      <c r="D30" s="5" t="s">
        <v>28</v>
      </c>
      <c r="I30" s="13"/>
      <c r="J30" s="15">
        <f>J29*21%</f>
        <v>22.2075</v>
      </c>
      <c r="K30" s="15">
        <f>K29*21%</f>
        <v>21.048299999999998</v>
      </c>
      <c r="L30" s="13"/>
      <c r="M30" s="13"/>
      <c r="N30" s="13"/>
      <c r="O30" s="13"/>
      <c r="P30" s="13"/>
      <c r="Q30" s="13"/>
    </row>
    <row r="31" spans="1:17" x14ac:dyDescent="0.25">
      <c r="D31" s="5" t="s">
        <v>29</v>
      </c>
      <c r="I31" s="13"/>
      <c r="J31" s="19">
        <f>SUM(J29:J30)</f>
        <v>127.9575</v>
      </c>
      <c r="K31" s="19">
        <f>SUM(K29:K30)</f>
        <v>121.27829999999999</v>
      </c>
      <c r="L31" s="13"/>
      <c r="M31" s="13"/>
      <c r="N31" s="13"/>
      <c r="O31" s="13"/>
      <c r="P31" s="13"/>
      <c r="Q31" s="13"/>
    </row>
    <row r="32" spans="1:17" x14ac:dyDescent="0.25">
      <c r="I32" s="13"/>
      <c r="J32" s="15"/>
      <c r="K32" s="15"/>
      <c r="L32" s="13"/>
      <c r="M32" s="13"/>
      <c r="N32" s="13"/>
      <c r="O32" s="13"/>
      <c r="P32" s="13"/>
      <c r="Q32" s="13"/>
    </row>
    <row r="33" spans="1:17" x14ac:dyDescent="0.25">
      <c r="A33" s="4" t="s">
        <v>4</v>
      </c>
      <c r="B33" s="5" t="s">
        <v>31</v>
      </c>
      <c r="I33" s="13"/>
      <c r="J33" s="15"/>
      <c r="K33" s="15"/>
      <c r="L33" s="13"/>
      <c r="M33" s="13"/>
      <c r="N33" s="13"/>
      <c r="O33" s="13"/>
      <c r="P33" s="13"/>
      <c r="Q33" s="13"/>
    </row>
    <row r="34" spans="1:17" x14ac:dyDescent="0.25">
      <c r="H34" s="5" t="s">
        <v>32</v>
      </c>
      <c r="I34" s="13"/>
      <c r="J34" s="15">
        <f>J17</f>
        <v>65.75</v>
      </c>
      <c r="K34" s="15">
        <f>K17</f>
        <v>43.9</v>
      </c>
      <c r="L34" s="13"/>
      <c r="M34" s="13"/>
      <c r="N34" s="13"/>
      <c r="O34" s="13"/>
      <c r="P34" s="13"/>
      <c r="Q34" s="13"/>
    </row>
    <row r="35" spans="1:17" x14ac:dyDescent="0.25">
      <c r="D35" s="9" t="s">
        <v>2</v>
      </c>
      <c r="E35" s="9"/>
      <c r="F35" s="9"/>
      <c r="G35" s="9"/>
      <c r="H35" s="9"/>
      <c r="I35" s="16"/>
      <c r="J35" s="17">
        <v>60</v>
      </c>
      <c r="K35" s="17">
        <v>77</v>
      </c>
      <c r="L35" s="13"/>
      <c r="M35" s="13"/>
      <c r="N35" s="13"/>
      <c r="O35" s="13"/>
      <c r="P35" s="13"/>
      <c r="Q35" s="13"/>
    </row>
    <row r="36" spans="1:17" x14ac:dyDescent="0.25">
      <c r="D36" s="5" t="s">
        <v>27</v>
      </c>
      <c r="I36" s="13"/>
      <c r="J36" s="18">
        <f>SUM(J34:J35)</f>
        <v>125.75</v>
      </c>
      <c r="K36" s="18">
        <f>SUM(K34:K35)</f>
        <v>120.9</v>
      </c>
      <c r="L36" s="13"/>
      <c r="M36" s="13"/>
      <c r="N36" s="13"/>
      <c r="O36" s="13"/>
      <c r="P36" s="13"/>
      <c r="Q36" s="13"/>
    </row>
    <row r="37" spans="1:17" x14ac:dyDescent="0.25">
      <c r="D37" s="5" t="s">
        <v>28</v>
      </c>
      <c r="I37" s="13"/>
      <c r="J37" s="15">
        <f>J36*21%</f>
        <v>26.407499999999999</v>
      </c>
      <c r="K37" s="15">
        <f>K36*21%</f>
        <v>25.388999999999999</v>
      </c>
      <c r="L37" s="13"/>
      <c r="M37" s="13"/>
      <c r="N37" s="13"/>
      <c r="O37" s="13"/>
      <c r="P37" s="13"/>
      <c r="Q37" s="13"/>
    </row>
    <row r="38" spans="1:17" x14ac:dyDescent="0.25">
      <c r="D38" s="5" t="s">
        <v>29</v>
      </c>
      <c r="I38" s="13"/>
      <c r="J38" s="19">
        <f>SUM(J36:J37)</f>
        <v>152.1575</v>
      </c>
      <c r="K38" s="19">
        <f>SUM(K36:K37)</f>
        <v>146.28900000000002</v>
      </c>
      <c r="L38" s="13"/>
      <c r="M38" s="13"/>
      <c r="N38" s="13"/>
      <c r="O38" s="13"/>
      <c r="P38" s="13"/>
      <c r="Q38" s="13"/>
    </row>
    <row r="39" spans="1:17" x14ac:dyDescent="0.25">
      <c r="I39" s="13"/>
      <c r="J39" s="13"/>
      <c r="K39" s="13"/>
      <c r="L39" s="13"/>
      <c r="M39" s="13"/>
      <c r="N39" s="13"/>
      <c r="O39" s="13"/>
      <c r="P39" s="13"/>
      <c r="Q39" s="13"/>
    </row>
    <row r="40" spans="1:17" x14ac:dyDescent="0.25">
      <c r="A40" s="5" t="s">
        <v>6</v>
      </c>
      <c r="B40" s="5" t="s">
        <v>33</v>
      </c>
      <c r="I40" s="13"/>
      <c r="J40" s="13"/>
      <c r="K40" s="13"/>
      <c r="L40" s="13"/>
      <c r="M40" s="13">
        <f>M17</f>
        <v>65.75</v>
      </c>
      <c r="N40" s="13">
        <f>N17</f>
        <v>43.9</v>
      </c>
      <c r="O40" s="13"/>
      <c r="P40" s="13"/>
      <c r="Q40" s="13"/>
    </row>
    <row r="41" spans="1:17" x14ac:dyDescent="0.25">
      <c r="D41" s="5" t="s">
        <v>34</v>
      </c>
      <c r="H41" s="5" t="s">
        <v>35</v>
      </c>
      <c r="I41" s="13"/>
      <c r="J41" s="13"/>
      <c r="K41" s="13"/>
      <c r="L41" s="13"/>
      <c r="M41" s="15">
        <v>6.25</v>
      </c>
      <c r="N41" s="15">
        <v>6.25</v>
      </c>
      <c r="O41" s="13"/>
      <c r="P41" s="13"/>
      <c r="Q41" s="13"/>
    </row>
    <row r="42" spans="1:17" x14ac:dyDescent="0.25">
      <c r="D42" s="5" t="s">
        <v>36</v>
      </c>
      <c r="H42" s="5" t="s">
        <v>37</v>
      </c>
      <c r="I42" s="13"/>
      <c r="J42" s="13"/>
      <c r="K42" s="13"/>
      <c r="L42" s="13"/>
      <c r="M42" s="15">
        <v>4</v>
      </c>
      <c r="N42" s="15">
        <v>4</v>
      </c>
      <c r="O42" s="13"/>
      <c r="P42" s="13"/>
      <c r="Q42" s="13"/>
    </row>
    <row r="43" spans="1:17" x14ac:dyDescent="0.25">
      <c r="D43" s="5" t="s">
        <v>38</v>
      </c>
      <c r="I43" s="13"/>
      <c r="J43" s="13"/>
      <c r="K43" s="13"/>
      <c r="L43" s="13"/>
      <c r="M43" s="20">
        <v>5</v>
      </c>
      <c r="N43" s="20">
        <v>5</v>
      </c>
      <c r="O43" s="13"/>
      <c r="P43" s="13"/>
      <c r="Q43" s="13"/>
    </row>
    <row r="44" spans="1:17" x14ac:dyDescent="0.25">
      <c r="I44" s="13"/>
      <c r="J44" s="13"/>
      <c r="K44" s="13"/>
      <c r="L44" s="13"/>
      <c r="M44" s="15">
        <f>SUM(M40:M43)</f>
        <v>81</v>
      </c>
      <c r="N44" s="15">
        <f>SUM(N40:N43)</f>
        <v>59.15</v>
      </c>
      <c r="O44" s="13"/>
      <c r="P44" s="13"/>
      <c r="Q44" s="13"/>
    </row>
    <row r="45" spans="1:17" x14ac:dyDescent="0.25">
      <c r="I45" s="13"/>
      <c r="J45" s="13"/>
      <c r="K45" s="13"/>
      <c r="L45" s="13"/>
      <c r="M45" s="15"/>
      <c r="N45" s="15"/>
      <c r="O45" s="13"/>
      <c r="P45" s="13"/>
      <c r="Q45" s="13"/>
    </row>
    <row r="46" spans="1:17" x14ac:dyDescent="0.25">
      <c r="G46" s="10" t="s">
        <v>2</v>
      </c>
      <c r="H46" s="10"/>
      <c r="I46" s="21"/>
      <c r="J46" s="21"/>
      <c r="K46" s="21"/>
      <c r="L46" s="21"/>
      <c r="M46" s="22">
        <f>M44*40%</f>
        <v>32.4</v>
      </c>
      <c r="N46" s="22">
        <v>40</v>
      </c>
      <c r="O46" s="13"/>
      <c r="P46" s="13"/>
      <c r="Q46" s="13"/>
    </row>
    <row r="47" spans="1:17" x14ac:dyDescent="0.25">
      <c r="G47" s="5" t="s">
        <v>27</v>
      </c>
      <c r="I47" s="13"/>
      <c r="J47" s="13"/>
      <c r="K47" s="13"/>
      <c r="L47" s="13"/>
      <c r="M47" s="18">
        <f>SUM(M44:M46)</f>
        <v>113.4</v>
      </c>
      <c r="N47" s="18">
        <f>SUM(N44:N46)</f>
        <v>99.15</v>
      </c>
      <c r="O47" s="13"/>
      <c r="P47" s="13"/>
      <c r="Q47" s="13"/>
    </row>
    <row r="48" spans="1:17" x14ac:dyDescent="0.25">
      <c r="G48" s="5" t="s">
        <v>28</v>
      </c>
      <c r="I48" s="13"/>
      <c r="J48" s="13"/>
      <c r="K48" s="13"/>
      <c r="L48" s="13"/>
      <c r="M48" s="15">
        <f>M47*21%</f>
        <v>23.814</v>
      </c>
      <c r="N48" s="15">
        <f>N47*21%</f>
        <v>20.8215</v>
      </c>
      <c r="O48" s="13"/>
      <c r="P48" s="13"/>
      <c r="Q48" s="13"/>
    </row>
    <row r="49" spans="1:17" x14ac:dyDescent="0.25">
      <c r="G49" s="5" t="s">
        <v>29</v>
      </c>
      <c r="I49" s="13"/>
      <c r="J49" s="13"/>
      <c r="K49" s="13"/>
      <c r="L49" s="13"/>
      <c r="M49" s="19">
        <f>SUM(M47:M48)</f>
        <v>137.214</v>
      </c>
      <c r="N49" s="19">
        <f>SUM(N47:N48)</f>
        <v>119.97150000000001</v>
      </c>
      <c r="O49" s="13"/>
      <c r="P49" s="13"/>
      <c r="Q49" s="13"/>
    </row>
    <row r="50" spans="1:17" x14ac:dyDescent="0.25">
      <c r="I50" s="23"/>
      <c r="J50" s="23"/>
      <c r="K50" s="23"/>
      <c r="L50" s="23"/>
      <c r="M50" s="24"/>
      <c r="N50" s="24"/>
      <c r="O50" s="13"/>
      <c r="P50" s="13"/>
      <c r="Q50" s="13"/>
    </row>
    <row r="51" spans="1:17" x14ac:dyDescent="0.25">
      <c r="A51" s="5" t="s">
        <v>8</v>
      </c>
      <c r="I51" s="13"/>
      <c r="J51" s="13"/>
      <c r="K51" s="13"/>
      <c r="L51" s="13"/>
      <c r="M51" s="13">
        <f>M17</f>
        <v>65.75</v>
      </c>
      <c r="N51" s="13">
        <f>N17</f>
        <v>43.9</v>
      </c>
      <c r="O51" s="13"/>
      <c r="P51" s="13"/>
      <c r="Q51" s="13"/>
    </row>
    <row r="52" spans="1:17" x14ac:dyDescent="0.25">
      <c r="D52" s="5" t="s">
        <v>34</v>
      </c>
      <c r="H52" s="5" t="s">
        <v>35</v>
      </c>
      <c r="I52" s="13"/>
      <c r="J52" s="13"/>
      <c r="K52" s="13"/>
      <c r="L52" s="13"/>
      <c r="M52" s="15">
        <v>6.25</v>
      </c>
      <c r="N52" s="15">
        <v>6.25</v>
      </c>
      <c r="O52" s="13"/>
      <c r="P52" s="13"/>
      <c r="Q52" s="13"/>
    </row>
    <row r="53" spans="1:17" x14ac:dyDescent="0.25">
      <c r="D53" s="5" t="s">
        <v>36</v>
      </c>
      <c r="H53" s="5" t="s">
        <v>37</v>
      </c>
      <c r="I53" s="13"/>
      <c r="J53" s="13"/>
      <c r="K53" s="13"/>
      <c r="L53" s="13"/>
      <c r="M53" s="15">
        <v>4</v>
      </c>
      <c r="N53" s="15">
        <v>4</v>
      </c>
      <c r="O53" s="13"/>
      <c r="P53" s="13"/>
      <c r="Q53" s="13"/>
    </row>
    <row r="54" spans="1:17" x14ac:dyDescent="0.25">
      <c r="D54" s="5" t="s">
        <v>38</v>
      </c>
      <c r="I54" s="13"/>
      <c r="J54" s="13"/>
      <c r="K54" s="13"/>
      <c r="L54" s="13"/>
      <c r="M54" s="20">
        <v>5</v>
      </c>
      <c r="N54" s="20">
        <v>5</v>
      </c>
      <c r="O54" s="13"/>
      <c r="P54" s="13"/>
      <c r="Q54" s="13"/>
    </row>
    <row r="55" spans="1:17" x14ac:dyDescent="0.25">
      <c r="I55" s="13"/>
      <c r="J55" s="13"/>
      <c r="K55" s="13"/>
      <c r="L55" s="13"/>
      <c r="M55" s="15">
        <f>SUM(M51:M54)</f>
        <v>81</v>
      </c>
      <c r="N55" s="15">
        <f>SUM(N51:N54)</f>
        <v>59.15</v>
      </c>
      <c r="O55" s="13"/>
      <c r="P55" s="13"/>
      <c r="Q55" s="13"/>
    </row>
    <row r="56" spans="1:17" x14ac:dyDescent="0.25">
      <c r="I56" s="13"/>
      <c r="J56" s="13"/>
      <c r="K56" s="13"/>
      <c r="L56" s="13"/>
      <c r="M56" s="15"/>
      <c r="N56" s="15"/>
      <c r="O56" s="13"/>
      <c r="P56" s="13"/>
      <c r="Q56" s="13"/>
    </row>
    <row r="57" spans="1:17" x14ac:dyDescent="0.25">
      <c r="G57" s="10" t="s">
        <v>2</v>
      </c>
      <c r="H57" s="10"/>
      <c r="I57" s="21"/>
      <c r="J57" s="21"/>
      <c r="K57" s="21"/>
      <c r="L57" s="21"/>
      <c r="M57" s="22">
        <v>50</v>
      </c>
      <c r="N57" s="22">
        <v>60</v>
      </c>
      <c r="O57" s="13"/>
      <c r="P57" s="13"/>
      <c r="Q57" s="13"/>
    </row>
    <row r="58" spans="1:17" x14ac:dyDescent="0.25">
      <c r="G58" s="5" t="s">
        <v>27</v>
      </c>
      <c r="I58" s="13"/>
      <c r="J58" s="13"/>
      <c r="K58" s="13"/>
      <c r="L58" s="13"/>
      <c r="M58" s="18">
        <f>SUM(M55:M57)</f>
        <v>131</v>
      </c>
      <c r="N58" s="18">
        <f>SUM(N55:N57)</f>
        <v>119.15</v>
      </c>
      <c r="O58" s="13"/>
      <c r="P58" s="13"/>
      <c r="Q58" s="13"/>
    </row>
    <row r="59" spans="1:17" x14ac:dyDescent="0.25">
      <c r="G59" s="5" t="s">
        <v>28</v>
      </c>
      <c r="I59" s="13"/>
      <c r="J59" s="13"/>
      <c r="K59" s="13"/>
      <c r="L59" s="13"/>
      <c r="M59" s="15">
        <f>M58*21%</f>
        <v>27.509999999999998</v>
      </c>
      <c r="N59" s="15">
        <f>N58*21%</f>
        <v>25.0215</v>
      </c>
      <c r="O59" s="13"/>
      <c r="P59" s="13"/>
      <c r="Q59" s="13"/>
    </row>
    <row r="60" spans="1:17" x14ac:dyDescent="0.25">
      <c r="G60" s="5" t="s">
        <v>29</v>
      </c>
      <c r="I60" s="13"/>
      <c r="J60" s="13"/>
      <c r="K60" s="13"/>
      <c r="L60" s="13"/>
      <c r="M60" s="19">
        <f>SUM(M58:M59)</f>
        <v>158.51</v>
      </c>
      <c r="N60" s="19">
        <f>SUM(N58:N59)</f>
        <v>144.17150000000001</v>
      </c>
      <c r="O60" s="13"/>
      <c r="P60" s="13"/>
      <c r="Q60" s="13"/>
    </row>
    <row r="61" spans="1:17" x14ac:dyDescent="0.25">
      <c r="I61" s="23"/>
      <c r="J61" s="23"/>
      <c r="K61" s="23"/>
      <c r="L61" s="23"/>
      <c r="M61" s="24"/>
      <c r="N61" s="24"/>
      <c r="O61" s="13"/>
      <c r="P61" s="13"/>
      <c r="Q61" s="13"/>
    </row>
    <row r="62" spans="1:17" x14ac:dyDescent="0.25">
      <c r="A62" s="5" t="s">
        <v>9</v>
      </c>
      <c r="B62" s="5" t="s">
        <v>39</v>
      </c>
      <c r="I62" s="23"/>
      <c r="J62" s="23"/>
      <c r="K62" s="23"/>
      <c r="L62" s="23"/>
      <c r="M62" s="24"/>
      <c r="N62" s="24"/>
      <c r="O62" s="13"/>
      <c r="P62" s="13">
        <f>P17</f>
        <v>65.75</v>
      </c>
      <c r="Q62" s="13">
        <f>Q17</f>
        <v>43.9</v>
      </c>
    </row>
    <row r="63" spans="1:17" x14ac:dyDescent="0.25">
      <c r="A63" s="5" t="s">
        <v>7</v>
      </c>
      <c r="D63" s="5" t="s">
        <v>40</v>
      </c>
      <c r="I63" s="13"/>
      <c r="J63" s="13"/>
      <c r="K63" s="13"/>
      <c r="L63" s="13"/>
      <c r="M63" s="13"/>
      <c r="N63" s="13"/>
      <c r="O63" s="13"/>
      <c r="P63" s="15">
        <v>48</v>
      </c>
      <c r="Q63" s="15">
        <v>48</v>
      </c>
    </row>
    <row r="64" spans="1:17" x14ac:dyDescent="0.25">
      <c r="D64" s="5" t="s">
        <v>41</v>
      </c>
      <c r="I64" s="13"/>
      <c r="J64" s="13"/>
      <c r="K64" s="13"/>
      <c r="L64" s="13"/>
      <c r="M64" s="13"/>
      <c r="N64" s="13"/>
      <c r="O64" s="13"/>
      <c r="P64" s="15">
        <v>25</v>
      </c>
      <c r="Q64" s="15">
        <v>25</v>
      </c>
    </row>
    <row r="65" spans="4:17" x14ac:dyDescent="0.25">
      <c r="D65" s="5" t="s">
        <v>42</v>
      </c>
      <c r="I65" s="13"/>
      <c r="J65" s="13"/>
      <c r="K65" s="13"/>
      <c r="L65" s="13"/>
      <c r="M65" s="13"/>
      <c r="N65" s="13"/>
      <c r="O65" s="13"/>
      <c r="P65" s="20">
        <v>4</v>
      </c>
      <c r="Q65" s="20">
        <v>4</v>
      </c>
    </row>
    <row r="66" spans="4:17" x14ac:dyDescent="0.25">
      <c r="I66" s="13"/>
      <c r="J66" s="13"/>
      <c r="K66" s="13"/>
      <c r="L66" s="13"/>
      <c r="M66" s="13"/>
      <c r="N66" s="13"/>
      <c r="O66" s="13"/>
      <c r="P66" s="15">
        <f>SUM(P62:P65)</f>
        <v>142.75</v>
      </c>
      <c r="Q66" s="15">
        <f>SUM(Q62:Q65)</f>
        <v>120.9</v>
      </c>
    </row>
    <row r="67" spans="4:17" x14ac:dyDescent="0.25">
      <c r="I67" s="13"/>
      <c r="J67" s="21" t="s">
        <v>2</v>
      </c>
      <c r="K67" s="21"/>
      <c r="L67" s="21"/>
      <c r="M67" s="21"/>
      <c r="N67" s="21"/>
      <c r="O67" s="21"/>
      <c r="P67" s="22">
        <f>P66*40%</f>
        <v>57.1</v>
      </c>
      <c r="Q67" s="22">
        <v>68</v>
      </c>
    </row>
    <row r="68" spans="4:17" x14ac:dyDescent="0.25">
      <c r="I68" s="13"/>
      <c r="J68" s="25" t="s">
        <v>27</v>
      </c>
      <c r="K68" s="13"/>
      <c r="L68" s="13"/>
      <c r="M68" s="13"/>
      <c r="N68" s="13"/>
      <c r="O68" s="13"/>
      <c r="P68" s="18">
        <f>SUM(P66:P67)</f>
        <v>199.85</v>
      </c>
      <c r="Q68" s="18">
        <f>SUM(Q66:Q67)</f>
        <v>188.9</v>
      </c>
    </row>
    <row r="69" spans="4:17" x14ac:dyDescent="0.25">
      <c r="I69" s="13"/>
      <c r="J69" s="25" t="s">
        <v>28</v>
      </c>
      <c r="K69" s="13"/>
      <c r="L69" s="13"/>
      <c r="M69" s="13"/>
      <c r="N69" s="13"/>
      <c r="O69" s="13"/>
      <c r="P69" s="15">
        <f>P68*21%</f>
        <v>41.968499999999999</v>
      </c>
      <c r="Q69" s="15">
        <f>Q68*21%</f>
        <v>39.668999999999997</v>
      </c>
    </row>
    <row r="70" spans="4:17" x14ac:dyDescent="0.25">
      <c r="I70" s="13"/>
      <c r="J70" s="25" t="s">
        <v>29</v>
      </c>
      <c r="K70" s="13"/>
      <c r="L70" s="13"/>
      <c r="M70" s="13"/>
      <c r="N70" s="13"/>
      <c r="O70" s="13"/>
      <c r="P70" s="19">
        <f>SUM(P68:P69)</f>
        <v>241.8185</v>
      </c>
      <c r="Q70" s="19">
        <f>SUM(Q68:Q69)</f>
        <v>228.56900000000002</v>
      </c>
    </row>
    <row r="71" spans="4:17" x14ac:dyDescent="0.25">
      <c r="J71" s="11"/>
      <c r="K71" s="11"/>
      <c r="L71" s="11"/>
      <c r="M71" s="11"/>
      <c r="N71" s="11"/>
      <c r="O71" s="11"/>
      <c r="P71" s="12"/>
      <c r="Q71" s="12"/>
    </row>
  </sheetData>
  <sheetProtection algorithmName="SHA-512" hashValue="H0s2QQL8jeU4oizwyebhI9ag23hpMjFFx+L7D0cYLl8geoRXFQdWCL1JhSnqeeX26YZITyJ2nc2Ob8cr0upMtQ==" saltValue="jBSzFp0d2RFDWk8C/zCoqw==" spinCount="100000" sheet="1" selectLockedCells="1"/>
  <pageMargins left="0.7" right="0.7" top="0.75" bottom="0.75" header="0.3" footer="0.3"/>
  <pageSetup paperSize="9" scale="7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Kempeneer</dc:creator>
  <cp:lastModifiedBy>Anne</cp:lastModifiedBy>
  <cp:lastPrinted>2021-04-21T10:15:36Z</cp:lastPrinted>
  <dcterms:created xsi:type="dcterms:W3CDTF">2016-09-30T13:35:49Z</dcterms:created>
  <dcterms:modified xsi:type="dcterms:W3CDTF">2021-04-29T10:16:07Z</dcterms:modified>
</cp:coreProperties>
</file>